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DIS Original Subs &amp; Reviews with reviewer info removed\"/>
    </mc:Choice>
  </mc:AlternateContent>
  <xr:revisionPtr revIDLastSave="0" documentId="8_{3F811706-CA54-48FF-B105-ADA2A5D96BE0}" xr6:coauthVersionLast="47" xr6:coauthVersionMax="47" xr10:uidLastSave="{00000000-0000-0000-0000-000000000000}"/>
  <bookViews>
    <workbookView xWindow="-120" yWindow="-120" windowWidth="19440" windowHeight="15000" xr2:uid="{9F982023-BF7F-3946-92FF-6C1DD3CB440D}"/>
  </bookViews>
  <sheets>
    <sheet name="Template-Answer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6" l="1"/>
  <c r="O6" i="6"/>
  <c r="O7" i="6"/>
  <c r="O8" i="6"/>
  <c r="O9" i="6"/>
  <c r="O4" i="6"/>
  <c r="Q14" i="6"/>
  <c r="Q15" i="6"/>
  <c r="Q16" i="6"/>
  <c r="Q17" i="6"/>
  <c r="Q18" i="6"/>
  <c r="Q13" i="6"/>
  <c r="M14" i="6"/>
  <c r="M15" i="6"/>
  <c r="M16" i="6"/>
  <c r="M17" i="6"/>
  <c r="M18" i="6"/>
  <c r="M13" i="6"/>
  <c r="P29" i="6"/>
  <c r="P28" i="6"/>
  <c r="P27" i="6"/>
  <c r="P26" i="6"/>
  <c r="P25" i="6"/>
  <c r="P24" i="6"/>
  <c r="L29" i="6"/>
  <c r="L28" i="6"/>
  <c r="L27" i="6"/>
  <c r="L26" i="6"/>
  <c r="L25" i="6"/>
  <c r="L24" i="6"/>
  <c r="G22" i="6"/>
  <c r="H22" i="6"/>
  <c r="F22" i="6"/>
  <c r="G21" i="6"/>
  <c r="H21" i="6"/>
  <c r="F21" i="6"/>
  <c r="C22" i="6"/>
  <c r="D22" i="6"/>
  <c r="E22" i="6"/>
  <c r="B22" i="6"/>
  <c r="C21" i="6"/>
  <c r="D21" i="6"/>
  <c r="E21" i="6"/>
  <c r="B21" i="6"/>
  <c r="G6" i="6"/>
  <c r="H6" i="6"/>
  <c r="F6" i="6"/>
  <c r="G5" i="6"/>
  <c r="H5" i="6"/>
  <c r="F5" i="6"/>
  <c r="E31" i="6"/>
  <c r="D31" i="6"/>
  <c r="C31" i="6"/>
  <c r="E6" i="6"/>
  <c r="D6" i="6"/>
  <c r="C6" i="6"/>
  <c r="E5" i="6"/>
  <c r="D5" i="6"/>
  <c r="C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tc={F2210102-03FC-F04E-A64F-35BF2B2CD52E}</author>
    <author>tc={58C90D31-E77B-824D-A2AE-37E47B724D57}</author>
    <author>tc={E539C079-4B63-6741-84E5-B3352BF63880}</author>
    <author>tc={E7FF6821-DF16-6F48-BA48-023F5BF0CEB3}</author>
    <author>tc={9EEB0A07-62FB-614C-8B74-4D4843A6B837}</author>
    <author>tc={2C047C33-2D78-D543-8E4F-D06CD9FB4B3E}</author>
    <author>tc={53E780CC-6F41-7648-844E-79A856969C6F}</author>
    <author>tc={48AE3CFC-7281-9A4C-A89C-90CA2F35AD10}</author>
    <author>tc={FE7D4B6F-3E2D-4946-9FF7-0F951868257B}</author>
    <author>tc={04D5E9A4-9818-114A-9767-C109B99AD43D}</author>
  </authors>
  <commentList>
    <comment ref="F3" authorId="0" shapeId="0" xr:uid="{F2210102-03FC-F04E-A64F-35BF2B2CD52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Relative Yield = Yield for treatment group - Yield for control group
</t>
      </text>
    </comment>
    <comment ref="O3" authorId="1" shapeId="0" xr:uid="{58C90D31-E77B-824D-A2AE-37E47B724D57}">
      <text>
        <t>[Threaded comment]
Your version of Excel allows you to read this threaded comment; however, any edits to it will get removed if the file is opened in a newer version of Excel. Learn more: https://go.microsoft.com/fwlink/?linkid=870924
Comment:
    Net Effects = Total positive changes - Total negative changes</t>
      </text>
    </comment>
    <comment ref="M12" authorId="2" shapeId="0" xr:uid="{E539C079-4B63-6741-84E5-B3352BF63880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positive changes = Added revenue + Reduced costs</t>
      </text>
    </comment>
    <comment ref="Q12" authorId="3" shapeId="0" xr:uid="{E7FF6821-DF16-6F48-BA48-023F5BF0CEB3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negative changes = Added costs + Reduced revenue</t>
      </text>
    </comment>
    <comment ref="A17" authorId="4" shapeId="0" xr:uid="{9EEB0A07-62FB-614C-8B74-4D4843A6B83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Revenue = Yield✖️Price
</t>
      </text>
    </comment>
    <comment ref="F19" authorId="5" shapeId="0" xr:uid="{2C047C33-2D78-D543-8E4F-D06CD9FB4B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Relative Revenue = Revenue for treatment group - Revenue for control group
</t>
      </text>
    </comment>
    <comment ref="L23" authorId="6" shapeId="0" xr:uid="{53E780CC-6F41-7648-844E-79A856969C6F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the revenue change is positive, then it is added revenue.</t>
      </text>
    </comment>
    <comment ref="N23" authorId="7" shapeId="0" xr:uid="{48AE3CFC-7281-9A4C-A89C-90CA2F35AD10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the cost change is negative, then it is reduced cost.</t>
      </text>
    </comment>
    <comment ref="P23" authorId="8" shapeId="0" xr:uid="{FE7D4B6F-3E2D-4946-9FF7-0F951868257B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the cost change is positive, then it is added cost.</t>
      </text>
    </comment>
    <comment ref="R23" authorId="9" shapeId="0" xr:uid="{04D5E9A4-9818-114A-9767-C109B99AD43D}">
      <text>
        <t>[Threaded comment]
Your version of Excel allows you to read this threaded comment; however, any edits to it will get removed if the file is opened in a newer version of Excel. Learn more: https://go.microsoft.com/fwlink/?linkid=870924
Comment:
    If the revenue change is negative, then it is reduced revenue.</t>
      </text>
    </comment>
  </commentList>
</comments>
</file>

<file path=xl/sharedStrings.xml><?xml version="1.0" encoding="utf-8"?>
<sst xmlns="http://schemas.openxmlformats.org/spreadsheetml/2006/main" count="64" uniqueCount="24">
  <si>
    <t>Control</t>
  </si>
  <si>
    <t>Average Revenue ($/acre)</t>
  </si>
  <si>
    <t>Season</t>
  </si>
  <si>
    <t>Added costs ($/acre)</t>
  </si>
  <si>
    <t>Reduced costs ($/acre)</t>
  </si>
  <si>
    <t>Treatment</t>
  </si>
  <si>
    <t>Average Yield (lbs/acre)</t>
  </si>
  <si>
    <t>Treatment A</t>
    <phoneticPr fontId="2" type="noConversion"/>
  </si>
  <si>
    <t>Treatment B</t>
    <phoneticPr fontId="2" type="noConversion"/>
  </si>
  <si>
    <t>Treatment C</t>
    <phoneticPr fontId="2" type="noConversion"/>
  </si>
  <si>
    <t>Price $ per LB</t>
    <phoneticPr fontId="2" type="noConversion"/>
  </si>
  <si>
    <t>Average Price</t>
  </si>
  <si>
    <t>Added revenue ($/acre)</t>
  </si>
  <si>
    <t>Reduced revenue ($/acre)</t>
  </si>
  <si>
    <t>Yield</t>
  </si>
  <si>
    <t>Revenue</t>
  </si>
  <si>
    <t>Partial Budgeting Analysis</t>
  </si>
  <si>
    <t>Revenue Change Relative to Control ($/acre)</t>
  </si>
  <si>
    <t>Yields Change Relative to Control (lbs/acre)</t>
  </si>
  <si>
    <t>Cost Change Relative to Control</t>
  </si>
  <si>
    <t>Net effects ($/acre)</t>
  </si>
  <si>
    <t>Total Positive changes ($/acre)</t>
  </si>
  <si>
    <t>Total Negative changes ($/acre)</t>
  </si>
  <si>
    <t>Treatment B yield the highest net effects based on this calculation. It is worth noting that further statistically analysis is needed to see if they have significant difference in real case.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</si>
</sst>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 tint="0.249977111117893"/>
        <bgColor theme="4"/>
      </patternFill>
    </fill>
    <fill>
      <patternFill patternType="solid">
        <fgColor rgb="FFFFFF00"/>
        <bgColor theme="4" tint="0.59999389629810485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theme="4" tint="0.59999389629810485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5" borderId="4" xfId="0" applyFont="1" applyFill="1" applyBorder="1" applyAlignment="1">
      <alignment horizontal="center" vertical="center"/>
    </xf>
    <xf numFmtId="0" fontId="4" fillId="3" borderId="0" xfId="2" applyFont="1" applyBorder="1" applyAlignment="1">
      <alignment horizontal="center" vertical="center"/>
    </xf>
    <xf numFmtId="0" fontId="4" fillId="2" borderId="1" xfId="1" applyFont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3" fontId="4" fillId="5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3" fontId="5" fillId="6" borderId="2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17" borderId="0" xfId="0" applyFont="1" applyFill="1" applyAlignment="1">
      <alignment horizontal="center" vertical="center"/>
    </xf>
    <xf numFmtId="0" fontId="3" fillId="18" borderId="0" xfId="0" applyFont="1" applyFill="1" applyAlignment="1">
      <alignment horizontal="center" vertical="center"/>
    </xf>
    <xf numFmtId="0" fontId="3" fillId="15" borderId="0" xfId="0" applyFont="1" applyFill="1" applyAlignment="1">
      <alignment horizontal="center" vertical="center"/>
    </xf>
    <xf numFmtId="0" fontId="3" fillId="16" borderId="0" xfId="0" applyFont="1" applyFill="1" applyAlignment="1">
      <alignment horizontal="center" vertical="center"/>
    </xf>
    <xf numFmtId="3" fontId="4" fillId="19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</cellXfs>
  <cellStyles count="3">
    <cellStyle name="20% - Accent1" xfId="1" builtinId="30"/>
    <cellStyle name="40% - Accent1" xfId="2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1028700</xdr:colOff>
      <xdr:row>9</xdr:row>
      <xdr:rowOff>38100</xdr:rowOff>
    </xdr:from>
    <xdr:to>
      <xdr:col>14</xdr:col>
      <xdr:colOff>38100</xdr:colOff>
      <xdr:row>10</xdr:row>
      <xdr:rowOff>444500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72C5FD5-3F1E-AB46-957B-368EFA34FD35}"/>
            </a:ext>
          </a:extLst>
        </xdr:cNvPr>
        <xdr:cNvCxnSpPr/>
      </xdr:nvCxnSpPr>
      <xdr:spPr>
        <a:xfrm flipV="1">
          <a:off x="18021300" y="3441700"/>
          <a:ext cx="3822700" cy="7874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1155700</xdr:colOff>
      <xdr:row>18</xdr:row>
      <xdr:rowOff>12700</xdr:rowOff>
    </xdr:from>
    <xdr:to>
      <xdr:col>12</xdr:col>
      <xdr:colOff>25400</xdr:colOff>
      <xdr:row>22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B7EB8F0-D6C3-694E-85FF-F20C5579FA76}"/>
            </a:ext>
          </a:extLst>
        </xdr:cNvPr>
        <xdr:cNvCxnSpPr/>
      </xdr:nvCxnSpPr>
      <xdr:spPr>
        <a:xfrm flipV="1">
          <a:off x="15671800" y="6705600"/>
          <a:ext cx="1346200" cy="13843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1295400</xdr:colOff>
      <xdr:row>18</xdr:row>
      <xdr:rowOff>12700</xdr:rowOff>
    </xdr:from>
    <xdr:to>
      <xdr:col>16</xdr:col>
      <xdr:colOff>12700</xdr:colOff>
      <xdr:row>21</xdr:row>
      <xdr:rowOff>292100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C7B2C96-067C-4D41-BF26-A70B710D9DC1}"/>
            </a:ext>
          </a:extLst>
        </xdr:cNvPr>
        <xdr:cNvCxnSpPr/>
      </xdr:nvCxnSpPr>
      <xdr:spPr>
        <a:xfrm flipV="1">
          <a:off x="25539700" y="6705600"/>
          <a:ext cx="1511300" cy="134620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2654300</xdr:colOff>
      <xdr:row>18</xdr:row>
      <xdr:rowOff>0</xdr:rowOff>
    </xdr:from>
    <xdr:to>
      <xdr:col>17</xdr:col>
      <xdr:colOff>1460500</xdr:colOff>
      <xdr:row>22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F8ADD326-435E-DD4B-AEB4-63357F6B9ED4}"/>
            </a:ext>
          </a:extLst>
        </xdr:cNvPr>
        <xdr:cNvCxnSpPr/>
      </xdr:nvCxnSpPr>
      <xdr:spPr>
        <a:xfrm flipH="1" flipV="1">
          <a:off x="29692600" y="6692900"/>
          <a:ext cx="1473200" cy="139700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2235200</xdr:colOff>
      <xdr:row>18</xdr:row>
      <xdr:rowOff>0</xdr:rowOff>
    </xdr:from>
    <xdr:to>
      <xdr:col>13</xdr:col>
      <xdr:colOff>1282700</xdr:colOff>
      <xdr:row>22</xdr:row>
      <xdr:rowOff>12700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17EAA50-EFBD-8943-9C8D-D1921C57C00F}"/>
            </a:ext>
          </a:extLst>
        </xdr:cNvPr>
        <xdr:cNvCxnSpPr/>
      </xdr:nvCxnSpPr>
      <xdr:spPr>
        <a:xfrm flipH="1" flipV="1">
          <a:off x="19227800" y="6692900"/>
          <a:ext cx="1295400" cy="1409700"/>
        </a:xfrm>
        <a:prstGeom prst="straightConnector1">
          <a:avLst/>
        </a:prstGeom>
        <a:ln w="28575">
          <a:solidFill>
            <a:schemeClr val="accent6">
              <a:lumMod val="75000"/>
            </a:schemeClr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12700</xdr:colOff>
      <xdr:row>9</xdr:row>
      <xdr:rowOff>0</xdr:rowOff>
    </xdr:from>
    <xdr:to>
      <xdr:col>16</xdr:col>
      <xdr:colOff>1308100</xdr:colOff>
      <xdr:row>10</xdr:row>
      <xdr:rowOff>419100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E56C3C7B-897C-A54C-B7CA-73F93505F52F}"/>
            </a:ext>
          </a:extLst>
        </xdr:cNvPr>
        <xdr:cNvCxnSpPr/>
      </xdr:nvCxnSpPr>
      <xdr:spPr>
        <a:xfrm flipH="1" flipV="1">
          <a:off x="24257000" y="3403600"/>
          <a:ext cx="4089400" cy="800100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1441450</xdr:colOff>
      <xdr:row>9</xdr:row>
      <xdr:rowOff>95250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0E098AE-929B-DF42-8E62-DEA92C65B525}"/>
            </a:ext>
          </a:extLst>
        </xdr:cNvPr>
        <xdr:cNvSpPr txBox="1"/>
      </xdr:nvSpPr>
      <xdr:spPr>
        <a:xfrm>
          <a:off x="23247350" y="349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15</xdr:col>
      <xdr:colOff>1244600</xdr:colOff>
      <xdr:row>3</xdr:row>
      <xdr:rowOff>190500</xdr:rowOff>
    </xdr:from>
    <xdr:to>
      <xdr:col>15</xdr:col>
      <xdr:colOff>2679700</xdr:colOff>
      <xdr:row>4</xdr:row>
      <xdr:rowOff>177800</xdr:rowOff>
    </xdr:to>
    <xdr:cxnSp macro="">
      <xdr:nvCxnSpPr>
        <xdr:cNvPr id="10" name="Curved Connector 9">
          <a:extLst>
            <a:ext uri="{FF2B5EF4-FFF2-40B4-BE49-F238E27FC236}">
              <a16:creationId xmlns:a16="http://schemas.microsoft.com/office/drawing/2014/main" id="{FCEC535B-5614-28F4-7BD4-FAE78F073532}"/>
            </a:ext>
          </a:extLst>
        </xdr:cNvPr>
        <xdr:cNvCxnSpPr/>
      </xdr:nvCxnSpPr>
      <xdr:spPr>
        <a:xfrm flipV="1">
          <a:off x="25488900" y="1739900"/>
          <a:ext cx="1435100" cy="393700"/>
        </a:xfrm>
        <a:prstGeom prst="curvedConnector3">
          <a:avLst/>
        </a:prstGeom>
        <a:ln w="952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Yi Li" id="{5D10FE34-69B8-9246-B680-1D6E4979511C}" userId="S::yi.li1@ufl.edu::0f08fea0-5fc2-4e37-82b1-bc808f0644f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24-03-20T03:15:53.24" personId="{5D10FE34-69B8-9246-B680-1D6E4979511C}" id="{F2210102-03FC-F04E-A64F-35BF2B2CD52E}">
    <text xml:space="preserve">Relative Yield = Yield for treatment group - Yield for control group
</text>
  </threadedComment>
  <threadedComment ref="O3" dT="2024-03-20T03:40:16.37" personId="{5D10FE34-69B8-9246-B680-1D6E4979511C}" id="{58C90D31-E77B-824D-A2AE-37E47B724D57}">
    <text>Net Effects = Total positive changes - Total negative changes</text>
  </threadedComment>
  <threadedComment ref="M12" dT="2024-03-20T03:39:04.14" personId="{5D10FE34-69B8-9246-B680-1D6E4979511C}" id="{E539C079-4B63-6741-84E5-B3352BF63880}">
    <text>Total positive changes = Added revenue + Reduced costs</text>
  </threadedComment>
  <threadedComment ref="Q12" dT="2024-03-20T03:39:34.59" personId="{5D10FE34-69B8-9246-B680-1D6E4979511C}" id="{E7FF6821-DF16-6F48-BA48-023F5BF0CEB3}">
    <text>Total negative changes = Added costs + Reduced revenue</text>
  </threadedComment>
  <threadedComment ref="A17" dT="2024-03-20T03:10:14.95" personId="{5D10FE34-69B8-9246-B680-1D6E4979511C}" id="{9EEB0A07-62FB-614C-8B74-4D4843A6B837}">
    <text xml:space="preserve">Revenue = Yield✖️Price
</text>
  </threadedComment>
  <threadedComment ref="F19" dT="2024-03-20T03:24:54.86" personId="{5D10FE34-69B8-9246-B680-1D6E4979511C}" id="{2C047C33-2D78-D543-8E4F-D06CD9FB4B3E}">
    <text xml:space="preserve">Relative Revenue = Revenue for treatment group - Revenue for control group
</text>
  </threadedComment>
  <threadedComment ref="L23" dT="2024-03-20T03:31:09.11" personId="{5D10FE34-69B8-9246-B680-1D6E4979511C}" id="{53E780CC-6F41-7648-844E-79A856969C6F}">
    <text>If the revenue change is positive, then it is added revenue.</text>
  </threadedComment>
  <threadedComment ref="N23" dT="2024-03-20T03:34:59.05" personId="{5D10FE34-69B8-9246-B680-1D6E4979511C}" id="{48AE3CFC-7281-9A4C-A89C-90CA2F35AD10}">
    <text>If the cost change is negative, then it is reduced cost.</text>
  </threadedComment>
  <threadedComment ref="P23" dT="2024-03-20T03:36:00.07" personId="{5D10FE34-69B8-9246-B680-1D6E4979511C}" id="{FE7D4B6F-3E2D-4946-9FF7-0F951868257B}">
    <text>If the cost change is positive, then it is added cost.</text>
  </threadedComment>
  <threadedComment ref="R23" dT="2024-03-20T03:31:18.28" personId="{5D10FE34-69B8-9246-B680-1D6E4979511C}" id="{04D5E9A4-9818-114A-9767-C109B99AD43D}">
    <text>If the revenue change is negative, then it is reduced revenue.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68B2A-9F9E-394C-83A7-8C3F26B004F4}">
  <dimension ref="A1:R36"/>
  <sheetViews>
    <sheetView tabSelected="1" topLeftCell="F1" zoomScale="50" workbookViewId="0">
      <selection activeCell="G4" sqref="G4"/>
    </sheetView>
  </sheetViews>
  <sheetFormatPr defaultColWidth="11.42578125" defaultRowHeight="15"/>
  <cols>
    <col min="1" max="1" width="19.28515625" customWidth="1"/>
    <col min="2" max="2" width="18.7109375" customWidth="1"/>
    <col min="3" max="3" width="19.7109375" customWidth="1"/>
    <col min="4" max="4" width="17.7109375" customWidth="1"/>
    <col min="5" max="5" width="16.85546875" customWidth="1"/>
    <col min="6" max="7" width="19.85546875" customWidth="1"/>
    <col min="8" max="8" width="20" customWidth="1"/>
    <col min="10" max="10" width="12.140625" customWidth="1"/>
    <col min="11" max="11" width="21.85546875" customWidth="1"/>
    <col min="12" max="12" width="35" customWidth="1"/>
    <col min="13" max="13" width="44.42578125" customWidth="1"/>
    <col min="14" max="14" width="33.7109375" customWidth="1"/>
    <col min="15" max="15" width="32" customWidth="1"/>
    <col min="16" max="16" width="36.7109375" customWidth="1"/>
    <col min="17" max="17" width="39.7109375" customWidth="1"/>
    <col min="18" max="18" width="36.140625" customWidth="1"/>
    <col min="19" max="19" width="33.28515625" customWidth="1"/>
  </cols>
  <sheetData>
    <row r="1" spans="1:18" ht="39.950000000000003" customHeight="1">
      <c r="A1" s="34" t="s">
        <v>14</v>
      </c>
      <c r="B1" s="34"/>
      <c r="C1" s="34"/>
      <c r="D1" s="34"/>
      <c r="E1" s="34"/>
      <c r="F1" s="34"/>
      <c r="G1" s="34"/>
      <c r="H1" s="34"/>
      <c r="I1" s="1"/>
      <c r="J1" s="35" t="s">
        <v>16</v>
      </c>
      <c r="K1" s="35"/>
      <c r="L1" s="35"/>
      <c r="M1" s="35"/>
      <c r="N1" s="35"/>
      <c r="O1" s="35"/>
      <c r="P1" s="35"/>
      <c r="Q1" s="35"/>
      <c r="R1" s="35"/>
    </row>
    <row r="2" spans="1:18" ht="39.950000000000003" customHeight="1">
      <c r="A2" s="34"/>
      <c r="B2" s="34"/>
      <c r="C2" s="34"/>
      <c r="D2" s="34"/>
      <c r="E2" s="34"/>
      <c r="F2" s="34"/>
      <c r="G2" s="34"/>
      <c r="H2" s="34"/>
      <c r="I2" s="1"/>
      <c r="J2" s="35"/>
      <c r="K2" s="35"/>
      <c r="L2" s="35"/>
      <c r="M2" s="35"/>
      <c r="N2" s="35"/>
      <c r="O2" s="35"/>
      <c r="P2" s="35"/>
      <c r="Q2" s="35"/>
      <c r="R2" s="35"/>
    </row>
    <row r="3" spans="1:18" s="21" customFormat="1" ht="42" customHeight="1" thickBot="1">
      <c r="A3" s="13" t="s">
        <v>2</v>
      </c>
      <c r="B3" s="30" t="s">
        <v>6</v>
      </c>
      <c r="C3" s="31"/>
      <c r="D3" s="31"/>
      <c r="E3" s="32"/>
      <c r="F3" s="30" t="s">
        <v>18</v>
      </c>
      <c r="G3" s="31"/>
      <c r="H3" s="31"/>
      <c r="I3" s="15"/>
      <c r="J3" s="23" t="s">
        <v>2</v>
      </c>
      <c r="K3" s="23" t="s">
        <v>5</v>
      </c>
      <c r="L3" s="15"/>
      <c r="M3" s="15"/>
      <c r="N3" s="15"/>
      <c r="O3" s="23" t="s">
        <v>20</v>
      </c>
      <c r="P3" s="15"/>
      <c r="Q3" s="15"/>
      <c r="R3"/>
    </row>
    <row r="4" spans="1:18" ht="32.1" customHeight="1" thickTop="1">
      <c r="A4" s="14"/>
      <c r="B4" s="2" t="s">
        <v>0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8</v>
      </c>
      <c r="H4" s="2" t="s">
        <v>9</v>
      </c>
      <c r="I4" s="15"/>
      <c r="J4" s="16">
        <v>1</v>
      </c>
      <c r="K4" s="16" t="s">
        <v>7</v>
      </c>
      <c r="L4" s="15"/>
      <c r="M4" s="15"/>
      <c r="N4" s="15"/>
      <c r="O4" s="12">
        <f>M13-Q13</f>
        <v>2000</v>
      </c>
      <c r="P4" s="15"/>
      <c r="Q4" s="29" t="s">
        <v>23</v>
      </c>
    </row>
    <row r="5" spans="1:18" ht="21">
      <c r="A5" s="16">
        <v>1</v>
      </c>
      <c r="B5" s="9">
        <v>20000</v>
      </c>
      <c r="C5" s="9">
        <f>B5*1.25</f>
        <v>25000</v>
      </c>
      <c r="D5" s="9">
        <f>B5*1.3</f>
        <v>26000</v>
      </c>
      <c r="E5" s="9">
        <f>B5*1.15</f>
        <v>23000</v>
      </c>
      <c r="F5" s="10">
        <f>C5-$B5</f>
        <v>5000</v>
      </c>
      <c r="G5" s="10">
        <f t="shared" ref="G5:H6" si="0">D5-$B5</f>
        <v>6000</v>
      </c>
      <c r="H5" s="10">
        <f t="shared" si="0"/>
        <v>3000</v>
      </c>
      <c r="I5" s="15"/>
      <c r="J5" s="18">
        <v>1</v>
      </c>
      <c r="K5" s="18" t="s">
        <v>8</v>
      </c>
      <c r="L5" s="15"/>
      <c r="M5" s="15"/>
      <c r="N5" s="15"/>
      <c r="O5" s="28">
        <f t="shared" ref="O5:O9" si="1">M14-Q14</f>
        <v>2100</v>
      </c>
      <c r="P5" s="15"/>
      <c r="Q5" s="15"/>
    </row>
    <row r="6" spans="1:18" ht="21">
      <c r="A6" s="18">
        <v>2</v>
      </c>
      <c r="B6" s="11">
        <v>21000</v>
      </c>
      <c r="C6" s="9">
        <f>B6*1.25</f>
        <v>26250</v>
      </c>
      <c r="D6" s="9">
        <f>B6*1.3</f>
        <v>27300</v>
      </c>
      <c r="E6" s="9">
        <f>B6*1.15</f>
        <v>24149.999999999996</v>
      </c>
      <c r="F6" s="12">
        <f>C6-$B6</f>
        <v>5250</v>
      </c>
      <c r="G6" s="12">
        <f t="shared" si="0"/>
        <v>6300</v>
      </c>
      <c r="H6" s="12">
        <f t="shared" si="0"/>
        <v>3149.9999999999964</v>
      </c>
      <c r="I6" s="15"/>
      <c r="J6" s="16">
        <v>1</v>
      </c>
      <c r="K6" s="16" t="s">
        <v>9</v>
      </c>
      <c r="M6" s="1"/>
      <c r="N6" s="1"/>
      <c r="O6" s="12">
        <f t="shared" si="1"/>
        <v>1300</v>
      </c>
      <c r="P6" s="1"/>
      <c r="Q6" s="1"/>
    </row>
    <row r="7" spans="1:18" ht="21">
      <c r="A7" s="15"/>
      <c r="B7" s="15"/>
      <c r="C7" s="15"/>
      <c r="D7" s="15"/>
      <c r="E7" s="15"/>
      <c r="F7" s="15"/>
      <c r="G7" s="15"/>
      <c r="H7" s="15"/>
      <c r="I7" s="15"/>
      <c r="J7" s="18">
        <v>2</v>
      </c>
      <c r="K7" s="18" t="s">
        <v>7</v>
      </c>
      <c r="M7" s="1"/>
      <c r="N7" s="1"/>
      <c r="O7" s="12">
        <f t="shared" si="1"/>
        <v>3100</v>
      </c>
      <c r="P7" s="1"/>
      <c r="Q7" s="1"/>
    </row>
    <row r="8" spans="1:18" ht="21">
      <c r="A8" s="15"/>
      <c r="B8" s="15"/>
      <c r="C8" s="15"/>
      <c r="D8" s="15"/>
      <c r="E8" s="15"/>
      <c r="F8" s="15"/>
      <c r="G8" s="15"/>
      <c r="H8" s="15"/>
      <c r="I8" s="15"/>
      <c r="J8" s="16">
        <v>2</v>
      </c>
      <c r="K8" s="16" t="s">
        <v>8</v>
      </c>
      <c r="M8" s="1"/>
      <c r="N8" s="1"/>
      <c r="O8" s="28">
        <f t="shared" si="1"/>
        <v>3240</v>
      </c>
      <c r="P8" s="1"/>
      <c r="Q8" s="1"/>
    </row>
    <row r="9" spans="1:18" ht="30" customHeight="1">
      <c r="I9" s="15"/>
      <c r="J9" s="18">
        <v>2</v>
      </c>
      <c r="K9" s="18" t="s">
        <v>9</v>
      </c>
      <c r="L9" s="1"/>
      <c r="M9" s="1"/>
      <c r="N9" s="1"/>
      <c r="O9" s="12">
        <f t="shared" si="1"/>
        <v>1944.9999999999964</v>
      </c>
      <c r="P9" s="1"/>
      <c r="Q9" s="1"/>
    </row>
    <row r="10" spans="1:18" ht="30" customHeight="1">
      <c r="A10" s="36" t="s">
        <v>11</v>
      </c>
      <c r="B10" s="36"/>
      <c r="I10" s="15"/>
      <c r="J10" s="1"/>
      <c r="K10" s="1"/>
      <c r="L10" s="1"/>
      <c r="M10" s="1"/>
      <c r="N10" s="1"/>
      <c r="P10" s="1"/>
      <c r="Q10" s="1"/>
    </row>
    <row r="11" spans="1:18" ht="36" customHeight="1">
      <c r="A11" s="37"/>
      <c r="B11" s="37"/>
      <c r="I11" s="15"/>
      <c r="J11" s="1"/>
      <c r="K11" s="1"/>
      <c r="L11" s="1"/>
      <c r="M11" s="1"/>
      <c r="N11" s="1"/>
      <c r="O11" s="1"/>
      <c r="P11" s="1"/>
      <c r="Q11" s="1"/>
    </row>
    <row r="12" spans="1:18" ht="42" customHeight="1">
      <c r="A12" s="19" t="s">
        <v>2</v>
      </c>
      <c r="B12" s="20" t="s">
        <v>10</v>
      </c>
      <c r="I12" s="15"/>
      <c r="J12" s="23" t="s">
        <v>2</v>
      </c>
      <c r="K12" s="23" t="s">
        <v>5</v>
      </c>
      <c r="L12" s="1"/>
      <c r="M12" s="26" t="s">
        <v>21</v>
      </c>
      <c r="N12" s="1"/>
      <c r="O12" s="1"/>
      <c r="P12" s="1"/>
      <c r="Q12" s="27" t="s">
        <v>22</v>
      </c>
    </row>
    <row r="13" spans="1:18" ht="27" customHeight="1">
      <c r="A13" s="3">
        <v>1</v>
      </c>
      <c r="B13" s="3">
        <v>0.6</v>
      </c>
      <c r="I13" s="1"/>
      <c r="J13" s="16">
        <v>1</v>
      </c>
      <c r="K13" s="16" t="s">
        <v>7</v>
      </c>
      <c r="L13" s="1"/>
      <c r="M13" s="12">
        <f>L24+N24</f>
        <v>3000</v>
      </c>
      <c r="N13" s="1"/>
      <c r="O13" s="1"/>
      <c r="P13" s="1"/>
      <c r="Q13" s="12">
        <f>P24+R24</f>
        <v>1000</v>
      </c>
    </row>
    <row r="14" spans="1:18" ht="21">
      <c r="A14" s="4">
        <v>2</v>
      </c>
      <c r="B14" s="4">
        <v>0.8</v>
      </c>
      <c r="I14" s="1"/>
      <c r="J14" s="18">
        <v>1</v>
      </c>
      <c r="K14" s="18" t="s">
        <v>8</v>
      </c>
      <c r="M14" s="12">
        <f t="shared" ref="M14:M18" si="2">L25+N25</f>
        <v>3600</v>
      </c>
      <c r="Q14" s="12">
        <f t="shared" ref="Q14:Q18" si="3">P25+R25</f>
        <v>1500</v>
      </c>
    </row>
    <row r="15" spans="1:18" ht="27" customHeight="1">
      <c r="I15" s="1"/>
      <c r="J15" s="16">
        <v>1</v>
      </c>
      <c r="K15" s="16" t="s">
        <v>9</v>
      </c>
      <c r="M15" s="12">
        <f t="shared" si="2"/>
        <v>1800</v>
      </c>
      <c r="Q15" s="12">
        <f t="shared" si="3"/>
        <v>500</v>
      </c>
    </row>
    <row r="16" spans="1:18" ht="21">
      <c r="I16" s="1"/>
      <c r="J16" s="18">
        <v>2</v>
      </c>
      <c r="K16" s="18" t="s">
        <v>7</v>
      </c>
      <c r="M16" s="12">
        <f t="shared" si="2"/>
        <v>4200</v>
      </c>
      <c r="Q16" s="12">
        <f t="shared" si="3"/>
        <v>1100</v>
      </c>
    </row>
    <row r="17" spans="1:18" ht="24" customHeight="1">
      <c r="A17" s="34" t="s">
        <v>15</v>
      </c>
      <c r="B17" s="34"/>
      <c r="C17" s="34"/>
      <c r="D17" s="34"/>
      <c r="E17" s="34"/>
      <c r="F17" s="34"/>
      <c r="G17" s="34"/>
      <c r="H17" s="34"/>
      <c r="I17" s="1"/>
      <c r="J17" s="16">
        <v>2</v>
      </c>
      <c r="K17" s="16" t="s">
        <v>8</v>
      </c>
      <c r="M17" s="12">
        <f t="shared" si="2"/>
        <v>5040</v>
      </c>
      <c r="Q17" s="12">
        <f t="shared" si="3"/>
        <v>1800</v>
      </c>
    </row>
    <row r="18" spans="1:18" ht="30.95" customHeight="1">
      <c r="A18" s="34"/>
      <c r="B18" s="34"/>
      <c r="C18" s="34"/>
      <c r="D18" s="34"/>
      <c r="E18" s="34"/>
      <c r="F18" s="34"/>
      <c r="G18" s="34"/>
      <c r="H18" s="34"/>
      <c r="I18" s="1"/>
      <c r="J18" s="18">
        <v>2</v>
      </c>
      <c r="K18" s="18" t="s">
        <v>9</v>
      </c>
      <c r="M18" s="12">
        <f t="shared" si="2"/>
        <v>2519.9999999999964</v>
      </c>
      <c r="Q18" s="12">
        <f t="shared" si="3"/>
        <v>575</v>
      </c>
    </row>
    <row r="19" spans="1:18" ht="29.1" customHeight="1" thickBot="1">
      <c r="A19" s="13" t="s">
        <v>2</v>
      </c>
      <c r="B19" s="30" t="s">
        <v>1</v>
      </c>
      <c r="C19" s="31"/>
      <c r="D19" s="31"/>
      <c r="E19" s="32"/>
      <c r="F19" s="30" t="s">
        <v>17</v>
      </c>
      <c r="G19" s="31"/>
      <c r="H19" s="31"/>
      <c r="I19" s="1"/>
    </row>
    <row r="20" spans="1:18" ht="29.1" customHeight="1" thickTop="1">
      <c r="A20" s="14"/>
      <c r="B20" s="2" t="s">
        <v>0</v>
      </c>
      <c r="C20" s="2" t="s">
        <v>7</v>
      </c>
      <c r="D20" s="2" t="s">
        <v>8</v>
      </c>
      <c r="E20" s="2" t="s">
        <v>9</v>
      </c>
      <c r="F20" s="2" t="s">
        <v>7</v>
      </c>
      <c r="G20" s="2" t="s">
        <v>8</v>
      </c>
      <c r="H20" s="2" t="s">
        <v>9</v>
      </c>
      <c r="I20" s="1"/>
    </row>
    <row r="21" spans="1:18" ht="26.1" customHeight="1">
      <c r="A21" s="16">
        <v>1</v>
      </c>
      <c r="B21" s="10">
        <f>$B13*B5</f>
        <v>12000</v>
      </c>
      <c r="C21" s="10">
        <f t="shared" ref="C21:E21" si="4">$B13*C5</f>
        <v>15000</v>
      </c>
      <c r="D21" s="10">
        <f t="shared" si="4"/>
        <v>15600</v>
      </c>
      <c r="E21" s="10">
        <f t="shared" si="4"/>
        <v>13800</v>
      </c>
      <c r="F21" s="10">
        <f>C21-$B21</f>
        <v>3000</v>
      </c>
      <c r="G21" s="10">
        <f t="shared" ref="G21:H22" si="5">D21-$B21</f>
        <v>3600</v>
      </c>
      <c r="H21" s="10">
        <f t="shared" si="5"/>
        <v>1800</v>
      </c>
    </row>
    <row r="22" spans="1:18" ht="26.1" customHeight="1">
      <c r="A22" s="18">
        <v>2</v>
      </c>
      <c r="B22" s="10">
        <f>B6*$B14</f>
        <v>16800</v>
      </c>
      <c r="C22" s="10">
        <f t="shared" ref="C22:E22" si="6">C6*$B14</f>
        <v>21000</v>
      </c>
      <c r="D22" s="10">
        <f t="shared" si="6"/>
        <v>21840</v>
      </c>
      <c r="E22" s="10">
        <f t="shared" si="6"/>
        <v>19319.999999999996</v>
      </c>
      <c r="F22" s="10">
        <f>C22-$B22</f>
        <v>4200</v>
      </c>
      <c r="G22" s="10">
        <f t="shared" si="5"/>
        <v>5040</v>
      </c>
      <c r="H22" s="10">
        <f t="shared" si="5"/>
        <v>2519.9999999999964</v>
      </c>
    </row>
    <row r="23" spans="1:18" ht="42" customHeight="1">
      <c r="J23" s="23" t="s">
        <v>2</v>
      </c>
      <c r="K23" s="23" t="s">
        <v>5</v>
      </c>
      <c r="L23" s="24" t="s">
        <v>12</v>
      </c>
      <c r="N23" s="25" t="s">
        <v>4</v>
      </c>
      <c r="P23" s="24" t="s">
        <v>3</v>
      </c>
      <c r="R23" s="25" t="s">
        <v>13</v>
      </c>
    </row>
    <row r="24" spans="1:18" ht="21">
      <c r="J24" s="16">
        <v>1</v>
      </c>
      <c r="K24" s="16" t="s">
        <v>7</v>
      </c>
      <c r="L24" s="12">
        <f>F21</f>
        <v>3000</v>
      </c>
      <c r="N24" s="12">
        <v>0</v>
      </c>
      <c r="P24" s="12">
        <f>C30</f>
        <v>1000</v>
      </c>
      <c r="R24" s="12">
        <v>0</v>
      </c>
    </row>
    <row r="25" spans="1:18" ht="21">
      <c r="J25" s="18">
        <v>1</v>
      </c>
      <c r="K25" s="18" t="s">
        <v>8</v>
      </c>
      <c r="L25" s="17">
        <f>G21</f>
        <v>3600</v>
      </c>
      <c r="N25" s="17">
        <v>0</v>
      </c>
      <c r="P25" s="17">
        <f>D30</f>
        <v>1500</v>
      </c>
      <c r="R25" s="17">
        <v>0</v>
      </c>
    </row>
    <row r="26" spans="1:18" ht="27" customHeight="1">
      <c r="J26" s="16">
        <v>1</v>
      </c>
      <c r="K26" s="16" t="s">
        <v>9</v>
      </c>
      <c r="L26" s="12">
        <f>H21</f>
        <v>1800</v>
      </c>
      <c r="N26" s="12">
        <v>0</v>
      </c>
      <c r="P26" s="12">
        <f>E30</f>
        <v>500</v>
      </c>
      <c r="R26" s="12">
        <v>0</v>
      </c>
    </row>
    <row r="27" spans="1:18" ht="24.95" customHeight="1">
      <c r="A27" s="33" t="s">
        <v>19</v>
      </c>
      <c r="B27" s="33"/>
      <c r="C27" s="33"/>
      <c r="D27" s="33"/>
      <c r="E27" s="33"/>
      <c r="J27" s="18">
        <v>2</v>
      </c>
      <c r="K27" s="18" t="s">
        <v>7</v>
      </c>
      <c r="L27" s="17">
        <f>F22</f>
        <v>4200</v>
      </c>
      <c r="N27" s="17">
        <v>0</v>
      </c>
      <c r="P27" s="17">
        <f>C31</f>
        <v>1100</v>
      </c>
      <c r="R27" s="17">
        <v>0</v>
      </c>
    </row>
    <row r="28" spans="1:18" ht="29.1" customHeight="1">
      <c r="A28" s="33"/>
      <c r="B28" s="33"/>
      <c r="C28" s="33"/>
      <c r="D28" s="33"/>
      <c r="E28" s="33"/>
      <c r="J28" s="16">
        <v>2</v>
      </c>
      <c r="K28" s="16" t="s">
        <v>8</v>
      </c>
      <c r="L28" s="12">
        <f>G22</f>
        <v>5040</v>
      </c>
      <c r="N28" s="12">
        <v>0</v>
      </c>
      <c r="P28" s="12">
        <f>D31</f>
        <v>1800</v>
      </c>
      <c r="R28" s="12">
        <v>0</v>
      </c>
    </row>
    <row r="29" spans="1:18" ht="21.75" thickBot="1">
      <c r="A29" s="22" t="s">
        <v>2</v>
      </c>
      <c r="B29" s="22" t="s">
        <v>0</v>
      </c>
      <c r="C29" s="22" t="s">
        <v>7</v>
      </c>
      <c r="D29" s="22" t="s">
        <v>8</v>
      </c>
      <c r="E29" s="22" t="s">
        <v>9</v>
      </c>
      <c r="J29" s="18">
        <v>2</v>
      </c>
      <c r="K29" s="18" t="s">
        <v>9</v>
      </c>
      <c r="L29" s="17">
        <f>H22</f>
        <v>2519.9999999999964</v>
      </c>
      <c r="N29" s="17">
        <v>0</v>
      </c>
      <c r="P29" s="17">
        <f>E31</f>
        <v>575</v>
      </c>
      <c r="R29" s="17">
        <v>0</v>
      </c>
    </row>
    <row r="30" spans="1:18" ht="21.75" thickTop="1">
      <c r="A30" s="5">
        <v>1</v>
      </c>
      <c r="B30" s="6">
        <v>0</v>
      </c>
      <c r="C30" s="6">
        <v>1000</v>
      </c>
      <c r="D30" s="6">
        <v>1500</v>
      </c>
      <c r="E30" s="6">
        <v>500</v>
      </c>
    </row>
    <row r="31" spans="1:18" ht="21">
      <c r="A31" s="8">
        <v>2</v>
      </c>
      <c r="B31" s="7">
        <v>0</v>
      </c>
      <c r="C31" s="7">
        <f>C30*1.1</f>
        <v>1100</v>
      </c>
      <c r="D31" s="7">
        <f>D30*1.2</f>
        <v>1800</v>
      </c>
      <c r="E31" s="7">
        <f>E30*1.15</f>
        <v>575</v>
      </c>
    </row>
    <row r="35" ht="15" customHeight="1"/>
    <row r="36" ht="15" customHeight="1"/>
  </sheetData>
  <mergeCells count="9">
    <mergeCell ref="B19:E19"/>
    <mergeCell ref="F19:H19"/>
    <mergeCell ref="A27:E28"/>
    <mergeCell ref="A1:H2"/>
    <mergeCell ref="J1:R2"/>
    <mergeCell ref="B3:E3"/>
    <mergeCell ref="F3:H3"/>
    <mergeCell ref="A10:B11"/>
    <mergeCell ref="A17:H1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Template-Answer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Yi</dc:creator>
  <cp:lastModifiedBy>Messina,William A,JR</cp:lastModifiedBy>
  <dcterms:created xsi:type="dcterms:W3CDTF">2024-02-22T20:43:53Z</dcterms:created>
  <dcterms:modified xsi:type="dcterms:W3CDTF">2024-09-13T13:09:30Z</dcterms:modified>
</cp:coreProperties>
</file>